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<sst xmlns="http://schemas.openxmlformats.org/spreadsheetml/2006/main" count="45" uniqueCount="33">
  <si>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 xml:space="preserve">Opsti uspeh na kraju  prvog polugođa  2018/2019 godine (31. 01. 2019. god.)  </t>
  </si>
  <si>
    <t>Odeljenje</t>
  </si>
  <si>
    <t>Br.učenika</t>
  </si>
  <si>
    <t>Odlični</t>
  </si>
  <si>
    <t>%</t>
  </si>
  <si>
    <t>Vr.dobri</t>
  </si>
  <si>
    <t>dobri</t>
  </si>
  <si>
    <t>dovoljni</t>
  </si>
  <si>
    <t>Svega sa pozitivnim</t>
  </si>
  <si>
    <t>Svega sa nedovoljnom</t>
  </si>
  <si>
    <t>Sa 1 ned.</t>
  </si>
  <si>
    <t>Sa 2 ned.</t>
  </si>
  <si>
    <t>sa tri i više ned.</t>
  </si>
  <si>
    <t>Neocenjen</t>
  </si>
  <si>
    <t>sr.ocena</t>
  </si>
  <si>
    <t>I1</t>
  </si>
  <si>
    <t>I2</t>
  </si>
  <si>
    <t>I3</t>
  </si>
  <si>
    <t>I4</t>
  </si>
  <si>
    <t>Svega</t>
  </si>
  <si>
    <t>II1</t>
  </si>
  <si>
    <t>II2</t>
  </si>
  <si>
    <t>II3</t>
  </si>
  <si>
    <t>II4</t>
  </si>
  <si>
    <t>III1</t>
  </si>
  <si>
    <t>III2</t>
  </si>
  <si>
    <t>III3</t>
  </si>
  <si>
    <t>IV1</t>
  </si>
  <si>
    <t>IV2</t>
  </si>
  <si>
    <t>IV3</t>
  </si>
  <si>
    <t>IV4</t>
  </si>
  <si>
    <t>Ukupno</t>
  </si>
  <si>
    <t>3,86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</si>
</sst>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"/>
      <family val="0"/>
    </font>
    <font>
      <b/>
      <sz val="10"/>
      <name val="Times"/>
      <family val="0"/>
    </font>
    <font>
      <b/>
      <sz val="9"/>
      <name val="Times"/>
      <family val="0"/>
    </font>
    <font>
      <b/>
      <sz val="7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textRotation="255" wrapText="1"/>
    </xf>
    <xf numFmtId="2" fontId="3" fillId="0" borderId="2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textRotation="255" wrapText="1"/>
    </xf>
    <xf numFmtId="1" fontId="4" fillId="0" borderId="40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1" fontId="4" fillId="0" borderId="54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2" fontId="4" fillId="0" borderId="51" xfId="0" applyNumberFormat="1" applyFont="1" applyBorder="1" applyAlignment="1">
      <alignment horizontal="center" vertical="center"/>
    </xf>
    <xf numFmtId="2" fontId="4" fillId="0" borderId="55" xfId="0" applyNumberFormat="1" applyFont="1" applyBorder="1" applyAlignment="1">
      <alignment horizontal="center"/>
    </xf>
    <xf numFmtId="1" fontId="3" fillId="0" borderId="56" xfId="0" applyNumberFormat="1" applyFont="1" applyBorder="1" applyAlignment="1">
      <alignment horizontal="center"/>
    </xf>
    <xf numFmtId="0" fontId="3" fillId="0" borderId="57" xfId="0" applyFont="1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 textRotation="255" wrapText="1"/>
    </xf>
    <xf numFmtId="0" fontId="4" fillId="0" borderId="58" xfId="0" applyFont="1" applyBorder="1" applyAlignment="1">
      <alignment horizontal="center" vertical="center" textRotation="255" wrapText="1"/>
    </xf>
    <xf numFmtId="0" fontId="5" fillId="0" borderId="58" xfId="0" applyFont="1" applyBorder="1" applyAlignment="1">
      <alignment vertical="center" textRotation="255" wrapText="1"/>
    </xf>
    <xf numFmtId="0" fontId="3" fillId="0" borderId="59" xfId="0" applyFont="1" applyBorder="1" applyAlignment="1">
      <alignment horizontal="center" vertical="center" textRotation="255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8"/>
  <sheetViews>
    <sheetView tabSelected="1" zoomScalePageLayoutView="0" workbookViewId="0" topLeftCell="A1">
      <selection activeCell="Q17" sqref="Q17"/>
    </sheetView>
  </sheetViews>
  <sheetFormatPr defaultColWidth="14.421875" defaultRowHeight="15" customHeight="1"/>
  <cols>
    <col min="1" max="1" width="8.28125" style="0" customWidth="1"/>
    <col min="2" max="3" width="4.00390625" style="0" customWidth="1"/>
    <col min="4" max="4" width="5.8515625" style="0" customWidth="1"/>
    <col min="5" max="5" width="4.00390625" style="0" customWidth="1"/>
    <col min="6" max="6" width="5.8515625" style="0" customWidth="1"/>
    <col min="7" max="7" width="4.00390625" style="0" customWidth="1"/>
    <col min="8" max="8" width="5.8515625" style="0" customWidth="1"/>
    <col min="9" max="9" width="4.00390625" style="0" customWidth="1"/>
    <col min="10" max="10" width="5.8515625" style="0" customWidth="1"/>
    <col min="11" max="11" width="6.140625" style="0" customWidth="1"/>
    <col min="12" max="12" width="6.8515625" style="0" customWidth="1"/>
    <col min="13" max="14" width="5.8515625" style="0" customWidth="1"/>
    <col min="15" max="15" width="4.00390625" style="0" customWidth="1"/>
    <col min="16" max="16" width="5.8515625" style="0" customWidth="1"/>
    <col min="17" max="17" width="4.00390625" style="0" customWidth="1"/>
    <col min="18" max="18" width="5.8515625" style="0" customWidth="1"/>
    <col min="19" max="19" width="4.00390625" style="0" customWidth="1"/>
    <col min="20" max="20" width="5.8515625" style="0" customWidth="1"/>
    <col min="21" max="21" width="4.00390625" style="0" customWidth="1"/>
    <col min="22" max="22" width="5.8515625" style="0" customWidth="1"/>
    <col min="23" max="23" width="5.8515625" style="0" bestFit="1" customWidth="1"/>
    <col min="24" max="24" width="7.00390625" style="0" hidden="1" customWidth="1"/>
  </cols>
  <sheetData>
    <row r="1" spans="1:24" ht="39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44"/>
    </row>
    <row r="2" spans="1:24" ht="136.5" customHeight="1" thickBot="1">
      <c r="A2" s="87" t="s">
        <v>1</v>
      </c>
      <c r="B2" s="88" t="s">
        <v>2</v>
      </c>
      <c r="C2" s="88" t="s">
        <v>3</v>
      </c>
      <c r="D2" s="88" t="s">
        <v>4</v>
      </c>
      <c r="E2" s="88" t="s">
        <v>5</v>
      </c>
      <c r="F2" s="88" t="s">
        <v>4</v>
      </c>
      <c r="G2" s="88" t="s">
        <v>6</v>
      </c>
      <c r="H2" s="88" t="s">
        <v>4</v>
      </c>
      <c r="I2" s="88" t="s">
        <v>7</v>
      </c>
      <c r="J2" s="88" t="s">
        <v>4</v>
      </c>
      <c r="K2" s="89" t="s">
        <v>8</v>
      </c>
      <c r="L2" s="88" t="s">
        <v>4</v>
      </c>
      <c r="M2" s="90" t="s">
        <v>9</v>
      </c>
      <c r="N2" s="90" t="s">
        <v>4</v>
      </c>
      <c r="O2" s="88" t="s">
        <v>10</v>
      </c>
      <c r="P2" s="88" t="s">
        <v>4</v>
      </c>
      <c r="Q2" s="88" t="s">
        <v>11</v>
      </c>
      <c r="R2" s="88" t="s">
        <v>4</v>
      </c>
      <c r="S2" s="88" t="s">
        <v>12</v>
      </c>
      <c r="T2" s="88" t="s">
        <v>4</v>
      </c>
      <c r="U2" s="88" t="s">
        <v>13</v>
      </c>
      <c r="V2" s="88" t="s">
        <v>4</v>
      </c>
      <c r="W2" s="91" t="s">
        <v>14</v>
      </c>
      <c r="X2" s="45"/>
    </row>
    <row r="3" spans="1:24" ht="12.75" customHeight="1">
      <c r="A3" s="56" t="s">
        <v>15</v>
      </c>
      <c r="B3" s="24">
        <v>15</v>
      </c>
      <c r="C3" s="24">
        <v>9</v>
      </c>
      <c r="D3" s="26">
        <f>IF(B3=0,0,(C3/B3)*100)</f>
        <v>60</v>
      </c>
      <c r="E3" s="24">
        <v>4</v>
      </c>
      <c r="F3" s="26">
        <f>IF(B3=0,0,(E3/B3)*100)</f>
        <v>26.666666666666668</v>
      </c>
      <c r="G3" s="24">
        <v>1</v>
      </c>
      <c r="H3" s="26">
        <f>IF(B3=0,0,(G3/B3)*100)</f>
        <v>6.666666666666667</v>
      </c>
      <c r="I3" s="24">
        <v>0</v>
      </c>
      <c r="J3" s="26">
        <f>IF(B3=0,0,(I3/B3)*100)</f>
        <v>0</v>
      </c>
      <c r="K3" s="27">
        <v>14</v>
      </c>
      <c r="L3" s="26">
        <f>IF(B3=0,0,(K3/B3)*100)</f>
        <v>93.33333333333333</v>
      </c>
      <c r="M3" s="27">
        <v>1</v>
      </c>
      <c r="N3" s="26">
        <f>IF(B3=0,0,(M3/B3)*100)</f>
        <v>6.666666666666667</v>
      </c>
      <c r="O3" s="24"/>
      <c r="P3" s="26">
        <f aca="true" t="shared" si="0" ref="P3:P15">IF(B3=0,0,(O3/B3)*100)</f>
        <v>0</v>
      </c>
      <c r="Q3" s="24">
        <v>1</v>
      </c>
      <c r="R3" s="26">
        <f aca="true" t="shared" si="1" ref="R3:R23">IF(B3=0,0,(Q3/B3)*100)</f>
        <v>6.666666666666667</v>
      </c>
      <c r="S3" s="24"/>
      <c r="T3" s="26">
        <f aca="true" t="shared" si="2" ref="T3:T13">IF(B3=0,0,(S3/B3)*100)</f>
        <v>0</v>
      </c>
      <c r="U3" s="24"/>
      <c r="V3" s="28">
        <f aca="true" t="shared" si="3" ref="V3:V21">IF(B3=0,0,(U3/B3)*100)</f>
        <v>0</v>
      </c>
      <c r="W3" s="57">
        <v>4.4</v>
      </c>
      <c r="X3" s="46"/>
    </row>
    <row r="4" spans="1:24" ht="12.75" customHeight="1">
      <c r="A4" s="51" t="s">
        <v>16</v>
      </c>
      <c r="B4" s="3">
        <v>15</v>
      </c>
      <c r="C4" s="3">
        <v>5</v>
      </c>
      <c r="D4" s="4">
        <f>IF(B4=0,0,(C4/B4)*100)</f>
        <v>33.33333333333333</v>
      </c>
      <c r="E4" s="3">
        <v>5</v>
      </c>
      <c r="F4" s="4">
        <f>IF(B4=0,0,(E4/B4)*100)</f>
        <v>33.33333333333333</v>
      </c>
      <c r="G4" s="3">
        <v>2</v>
      </c>
      <c r="H4" s="4">
        <f>IF(B4=0,0,(G4/B4)*100)</f>
        <v>13.333333333333334</v>
      </c>
      <c r="I4" s="3">
        <v>0</v>
      </c>
      <c r="J4" s="4">
        <f>IF(B4=0,0,(I4/B4)*100)</f>
        <v>0</v>
      </c>
      <c r="K4" s="5">
        <v>12</v>
      </c>
      <c r="L4" s="4">
        <f>IF(B4=0,0,(K4/B4)*100)</f>
        <v>80</v>
      </c>
      <c r="M4" s="5">
        <v>3</v>
      </c>
      <c r="N4" s="4">
        <f>IF(B4=0,0,(M4/B4)*100)</f>
        <v>20</v>
      </c>
      <c r="O4" s="3">
        <v>2</v>
      </c>
      <c r="P4" s="4">
        <f t="shared" si="0"/>
        <v>13.333333333333334</v>
      </c>
      <c r="Q4" s="3"/>
      <c r="R4" s="4">
        <f t="shared" si="1"/>
        <v>0</v>
      </c>
      <c r="S4" s="3"/>
      <c r="T4" s="4">
        <f t="shared" si="2"/>
        <v>0</v>
      </c>
      <c r="U4" s="3">
        <v>1</v>
      </c>
      <c r="V4" s="6">
        <f t="shared" si="3"/>
        <v>6.666666666666667</v>
      </c>
      <c r="W4" s="52">
        <v>3.89</v>
      </c>
      <c r="X4" s="46"/>
    </row>
    <row r="5" spans="1:24" ht="12.75" customHeight="1">
      <c r="A5" s="51" t="s">
        <v>17</v>
      </c>
      <c r="B5" s="3">
        <v>14</v>
      </c>
      <c r="C5" s="3">
        <v>1</v>
      </c>
      <c r="D5" s="4">
        <f>IF(B5=0,0,(C5/B5)*100)</f>
        <v>7.142857142857142</v>
      </c>
      <c r="E5" s="3">
        <v>4</v>
      </c>
      <c r="F5" s="4">
        <f>IF(B5=0,0,(E5/B5)*100)</f>
        <v>28.57142857142857</v>
      </c>
      <c r="G5" s="3">
        <v>2</v>
      </c>
      <c r="H5" s="4">
        <f>IF(B5=0,0,(G5/B5)*100)</f>
        <v>14.285714285714285</v>
      </c>
      <c r="I5" s="3"/>
      <c r="J5" s="4">
        <f>IF(B5=0,0,(I5/B5)*100)</f>
        <v>0</v>
      </c>
      <c r="K5" s="5">
        <v>7</v>
      </c>
      <c r="L5" s="4">
        <f>IF(B5=0,0,(K5/B5)*100)</f>
        <v>50</v>
      </c>
      <c r="M5" s="5">
        <v>7</v>
      </c>
      <c r="N5" s="4">
        <f>IF(B5=0,0,(M5/B5)*100)</f>
        <v>50</v>
      </c>
      <c r="O5" s="3">
        <v>4</v>
      </c>
      <c r="P5" s="4">
        <f t="shared" si="0"/>
        <v>28.57142857142857</v>
      </c>
      <c r="Q5" s="3">
        <v>2</v>
      </c>
      <c r="R5" s="4">
        <f t="shared" si="1"/>
        <v>14.285714285714285</v>
      </c>
      <c r="S5" s="3">
        <v>1</v>
      </c>
      <c r="T5" s="4">
        <f t="shared" si="2"/>
        <v>7.142857142857142</v>
      </c>
      <c r="U5" s="3"/>
      <c r="V5" s="6">
        <f t="shared" si="3"/>
        <v>0</v>
      </c>
      <c r="W5" s="52">
        <v>3.25</v>
      </c>
      <c r="X5" s="46"/>
    </row>
    <row r="6" spans="1:24" ht="12" customHeight="1" thickBot="1">
      <c r="A6" s="51" t="s">
        <v>18</v>
      </c>
      <c r="B6" s="7">
        <v>10</v>
      </c>
      <c r="C6" s="1">
        <v>2</v>
      </c>
      <c r="D6" s="8">
        <v>25</v>
      </c>
      <c r="E6" s="9">
        <v>6</v>
      </c>
      <c r="F6" s="8">
        <v>50</v>
      </c>
      <c r="G6" s="9">
        <v>2</v>
      </c>
      <c r="H6" s="8">
        <v>25</v>
      </c>
      <c r="I6" s="9"/>
      <c r="J6" s="8"/>
      <c r="K6" s="10">
        <v>10</v>
      </c>
      <c r="L6" s="8"/>
      <c r="M6" s="10"/>
      <c r="N6" s="11"/>
      <c r="O6" s="9"/>
      <c r="P6" s="8">
        <f t="shared" si="0"/>
        <v>0</v>
      </c>
      <c r="Q6" s="12"/>
      <c r="R6" s="8">
        <f t="shared" si="1"/>
        <v>0</v>
      </c>
      <c r="S6" s="12"/>
      <c r="T6" s="8">
        <f t="shared" si="2"/>
        <v>0</v>
      </c>
      <c r="U6" s="12"/>
      <c r="V6" s="13">
        <f t="shared" si="3"/>
        <v>0</v>
      </c>
      <c r="W6" s="53">
        <v>3.79</v>
      </c>
      <c r="X6" s="47"/>
    </row>
    <row r="7" spans="1:24" ht="12" customHeight="1" thickBot="1">
      <c r="A7" s="54" t="s">
        <v>19</v>
      </c>
      <c r="B7" s="14">
        <v>54</v>
      </c>
      <c r="C7" s="15">
        <f>SUM(C3:C6)</f>
        <v>17</v>
      </c>
      <c r="D7" s="16">
        <f aca="true" t="shared" si="4" ref="D7:D15">IF(B7=0,0,(C7/B7)*100)</f>
        <v>31.48148148148148</v>
      </c>
      <c r="E7" s="17">
        <f>SUM(E3:E6)</f>
        <v>19</v>
      </c>
      <c r="F7" s="16">
        <f aca="true" t="shared" si="5" ref="F7:F15">IF(B7=0,0,(E7/B7)*100)</f>
        <v>35.18518518518518</v>
      </c>
      <c r="G7" s="17">
        <f>SUM(G3:G6)</f>
        <v>7</v>
      </c>
      <c r="H7" s="16">
        <f aca="true" t="shared" si="6" ref="H7:H23">IF(B7=0,0,(G7/B7)*100)</f>
        <v>12.962962962962962</v>
      </c>
      <c r="I7" s="17">
        <f>SUM(I3:I6)</f>
        <v>0</v>
      </c>
      <c r="J7" s="16">
        <f>IF(B7=0,0,(I7/B7)*100)</f>
        <v>0</v>
      </c>
      <c r="K7" s="17">
        <f>C7+E7+G7+I7</f>
        <v>43</v>
      </c>
      <c r="L7" s="16">
        <f aca="true" t="shared" si="7" ref="L7:L23">IF(B7=0,0,(K7/B7)*100)</f>
        <v>79.62962962962963</v>
      </c>
      <c r="M7" s="18">
        <v>11</v>
      </c>
      <c r="N7" s="19">
        <f aca="true" t="shared" si="8" ref="N7:N12">IF(B7=0,0,(M7/B7)*100)</f>
        <v>20.37037037037037</v>
      </c>
      <c r="O7" s="20">
        <f>SUM(O3:O6)</f>
        <v>6</v>
      </c>
      <c r="P7" s="16">
        <f t="shared" si="0"/>
        <v>11.11111111111111</v>
      </c>
      <c r="Q7" s="17">
        <f>SUM(Q3:Q6)</f>
        <v>3</v>
      </c>
      <c r="R7" s="16">
        <f t="shared" si="1"/>
        <v>5.555555555555555</v>
      </c>
      <c r="S7" s="17">
        <f>SUM(S3:S6)</f>
        <v>1</v>
      </c>
      <c r="T7" s="16">
        <f t="shared" si="2"/>
        <v>1.8518518518518516</v>
      </c>
      <c r="U7" s="18">
        <f>SUM(U3:U6)</f>
        <v>1</v>
      </c>
      <c r="V7" s="21">
        <f t="shared" si="3"/>
        <v>1.8518518518518516</v>
      </c>
      <c r="W7" s="55">
        <f>(W3+W4+W5+W6)/COUNT(W3:W6)</f>
        <v>3.8325000000000005</v>
      </c>
      <c r="X7" s="22"/>
    </row>
    <row r="8" spans="1:24" ht="12.75" customHeight="1">
      <c r="A8" s="56" t="s">
        <v>20</v>
      </c>
      <c r="B8" s="24">
        <v>20</v>
      </c>
      <c r="C8" s="25">
        <v>13</v>
      </c>
      <c r="D8" s="26">
        <f t="shared" si="4"/>
        <v>65</v>
      </c>
      <c r="E8" s="25">
        <v>3</v>
      </c>
      <c r="F8" s="26">
        <f t="shared" si="5"/>
        <v>15</v>
      </c>
      <c r="G8" s="25">
        <v>3</v>
      </c>
      <c r="H8" s="26">
        <f t="shared" si="6"/>
        <v>15</v>
      </c>
      <c r="I8" s="25">
        <v>0</v>
      </c>
      <c r="J8" s="26">
        <f>IF(B8=0,0,(I8/B8)*100)</f>
        <v>0</v>
      </c>
      <c r="K8" s="27">
        <v>19</v>
      </c>
      <c r="L8" s="26">
        <f t="shared" si="7"/>
        <v>95</v>
      </c>
      <c r="M8" s="27">
        <v>1</v>
      </c>
      <c r="N8" s="26">
        <f t="shared" si="8"/>
        <v>5</v>
      </c>
      <c r="O8" s="25"/>
      <c r="P8" s="26">
        <f t="shared" si="0"/>
        <v>0</v>
      </c>
      <c r="Q8" s="24"/>
      <c r="R8" s="26">
        <f t="shared" si="1"/>
        <v>0</v>
      </c>
      <c r="S8" s="25"/>
      <c r="T8" s="26">
        <f t="shared" si="2"/>
        <v>0</v>
      </c>
      <c r="U8" s="24">
        <v>1</v>
      </c>
      <c r="V8" s="28">
        <f t="shared" si="3"/>
        <v>5</v>
      </c>
      <c r="W8" s="57">
        <v>4.4</v>
      </c>
      <c r="X8" s="48"/>
    </row>
    <row r="9" spans="1:24" ht="12.75" customHeight="1">
      <c r="A9" s="51" t="s">
        <v>21</v>
      </c>
      <c r="B9" s="3">
        <v>18</v>
      </c>
      <c r="C9" s="1">
        <v>14</v>
      </c>
      <c r="D9" s="4">
        <f t="shared" si="4"/>
        <v>77.77777777777779</v>
      </c>
      <c r="E9" s="1">
        <v>4</v>
      </c>
      <c r="F9" s="4">
        <f t="shared" si="5"/>
        <v>22.22222222222222</v>
      </c>
      <c r="G9" s="1"/>
      <c r="H9" s="4">
        <f t="shared" si="6"/>
        <v>0</v>
      </c>
      <c r="I9" s="1">
        <v>0</v>
      </c>
      <c r="J9" s="4">
        <f>IF(B9=0,0,(I9/B9)*100)</f>
        <v>0</v>
      </c>
      <c r="K9" s="5">
        <v>18</v>
      </c>
      <c r="L9" s="4">
        <f t="shared" si="7"/>
        <v>100</v>
      </c>
      <c r="M9" s="5"/>
      <c r="N9" s="4">
        <f t="shared" si="8"/>
        <v>0</v>
      </c>
      <c r="O9" s="1"/>
      <c r="P9" s="4">
        <f t="shared" si="0"/>
        <v>0</v>
      </c>
      <c r="Q9" s="3"/>
      <c r="R9" s="4">
        <f t="shared" si="1"/>
        <v>0</v>
      </c>
      <c r="S9" s="1"/>
      <c r="T9" s="4">
        <f t="shared" si="2"/>
        <v>0</v>
      </c>
      <c r="U9" s="3"/>
      <c r="V9" s="6">
        <f t="shared" si="3"/>
        <v>0</v>
      </c>
      <c r="W9" s="52">
        <v>4.68</v>
      </c>
      <c r="X9" s="46"/>
    </row>
    <row r="10" spans="1:24" ht="12.75" customHeight="1">
      <c r="A10" s="51" t="s">
        <v>22</v>
      </c>
      <c r="B10" s="3">
        <v>19</v>
      </c>
      <c r="C10" s="1">
        <v>4</v>
      </c>
      <c r="D10" s="4">
        <f t="shared" si="4"/>
        <v>21.052631578947366</v>
      </c>
      <c r="E10" s="1">
        <v>9</v>
      </c>
      <c r="F10" s="4">
        <f t="shared" si="5"/>
        <v>47.368421052631575</v>
      </c>
      <c r="G10" s="1">
        <v>6</v>
      </c>
      <c r="H10" s="4">
        <f t="shared" si="6"/>
        <v>31.57894736842105</v>
      </c>
      <c r="I10" s="1">
        <v>0</v>
      </c>
      <c r="J10" s="4">
        <f>IF(B10=0,0,(I10/B10)*100)</f>
        <v>0</v>
      </c>
      <c r="K10" s="5">
        <v>19</v>
      </c>
      <c r="L10" s="4">
        <f t="shared" si="7"/>
        <v>100</v>
      </c>
      <c r="M10" s="5"/>
      <c r="N10" s="4">
        <f t="shared" si="8"/>
        <v>0</v>
      </c>
      <c r="O10" s="1"/>
      <c r="P10" s="4">
        <f t="shared" si="0"/>
        <v>0</v>
      </c>
      <c r="Q10" s="3"/>
      <c r="R10" s="4">
        <f t="shared" si="1"/>
        <v>0</v>
      </c>
      <c r="S10" s="1"/>
      <c r="T10" s="4">
        <f t="shared" si="2"/>
        <v>0</v>
      </c>
      <c r="U10" s="3"/>
      <c r="V10" s="6">
        <f t="shared" si="3"/>
        <v>0</v>
      </c>
      <c r="W10" s="52">
        <v>3.78</v>
      </c>
      <c r="X10" s="46"/>
    </row>
    <row r="11" spans="1:24" ht="13.5" customHeight="1" thickBot="1">
      <c r="A11" s="58" t="s">
        <v>23</v>
      </c>
      <c r="B11" s="7">
        <v>17</v>
      </c>
      <c r="C11" s="36">
        <v>7</v>
      </c>
      <c r="D11" s="11">
        <f t="shared" si="4"/>
        <v>41.17647058823529</v>
      </c>
      <c r="E11" s="36">
        <v>8</v>
      </c>
      <c r="F11" s="11">
        <f t="shared" si="5"/>
        <v>47.05882352941176</v>
      </c>
      <c r="G11" s="36">
        <v>2</v>
      </c>
      <c r="H11" s="11">
        <f t="shared" si="6"/>
        <v>11.76470588235294</v>
      </c>
      <c r="I11" s="36"/>
      <c r="J11" s="11"/>
      <c r="K11" s="37">
        <v>17</v>
      </c>
      <c r="L11" s="11">
        <f t="shared" si="7"/>
        <v>100</v>
      </c>
      <c r="M11" s="37"/>
      <c r="N11" s="11">
        <f t="shared" si="8"/>
        <v>0</v>
      </c>
      <c r="O11" s="36"/>
      <c r="P11" s="11">
        <f t="shared" si="0"/>
        <v>0</v>
      </c>
      <c r="Q11" s="7"/>
      <c r="R11" s="11">
        <f t="shared" si="1"/>
        <v>0</v>
      </c>
      <c r="S11" s="36"/>
      <c r="T11" s="11">
        <f t="shared" si="2"/>
        <v>0</v>
      </c>
      <c r="U11" s="7"/>
      <c r="V11" s="13">
        <f t="shared" si="3"/>
        <v>0</v>
      </c>
      <c r="W11" s="60">
        <v>4.07</v>
      </c>
      <c r="X11" s="47"/>
    </row>
    <row r="12" spans="1:24" ht="12" customHeight="1" thickBot="1">
      <c r="A12" s="76" t="s">
        <v>19</v>
      </c>
      <c r="B12" s="77">
        <v>74</v>
      </c>
      <c r="C12" s="78">
        <f>SUM(C8:C11)</f>
        <v>38</v>
      </c>
      <c r="D12" s="79">
        <f t="shared" si="4"/>
        <v>51.35135135135135</v>
      </c>
      <c r="E12" s="80">
        <f>SUM(E8:E11)</f>
        <v>24</v>
      </c>
      <c r="F12" s="79">
        <f t="shared" si="5"/>
        <v>32.432432432432435</v>
      </c>
      <c r="G12" s="80">
        <f>SUM(G8:G11)</f>
        <v>11</v>
      </c>
      <c r="H12" s="79">
        <f t="shared" si="6"/>
        <v>14.864864864864865</v>
      </c>
      <c r="I12" s="80">
        <f>SUM(I8:I11)</f>
        <v>0</v>
      </c>
      <c r="J12" s="79">
        <f aca="true" t="shared" si="9" ref="J12:J23">IF(B12=0,0,(I12/B12)*100)</f>
        <v>0</v>
      </c>
      <c r="K12" s="81">
        <f>C12+E12+G12+I12</f>
        <v>73</v>
      </c>
      <c r="L12" s="79">
        <f t="shared" si="7"/>
        <v>98.64864864864865</v>
      </c>
      <c r="M12" s="82">
        <v>1</v>
      </c>
      <c r="N12" s="83">
        <f t="shared" si="8"/>
        <v>1.3513513513513513</v>
      </c>
      <c r="O12" s="78">
        <f>SUM(O8:O11)</f>
        <v>0</v>
      </c>
      <c r="P12" s="79">
        <f t="shared" si="0"/>
        <v>0</v>
      </c>
      <c r="Q12" s="81">
        <f>SUM(Q8:Q11)</f>
        <v>0</v>
      </c>
      <c r="R12" s="79">
        <f t="shared" si="1"/>
        <v>0</v>
      </c>
      <c r="S12" s="80">
        <f>SUM(S8:S11)</f>
        <v>0</v>
      </c>
      <c r="T12" s="79">
        <f t="shared" si="2"/>
        <v>0</v>
      </c>
      <c r="U12" s="82">
        <f>SUM(U8:U11)</f>
        <v>1</v>
      </c>
      <c r="V12" s="84">
        <f t="shared" si="3"/>
        <v>1.3513513513513513</v>
      </c>
      <c r="W12" s="85">
        <f>(W8+W9+W10+W11)/COUNT(W8:W11)</f>
        <v>4.2325</v>
      </c>
      <c r="X12" s="22"/>
    </row>
    <row r="13" spans="1:24" ht="13.5" customHeight="1" thickBot="1">
      <c r="A13" s="74" t="s">
        <v>24</v>
      </c>
      <c r="B13" s="86">
        <v>24</v>
      </c>
      <c r="C13" s="73">
        <v>14</v>
      </c>
      <c r="D13" s="26">
        <f t="shared" si="4"/>
        <v>58.333333333333336</v>
      </c>
      <c r="E13" s="25">
        <v>8</v>
      </c>
      <c r="F13" s="26">
        <f t="shared" si="5"/>
        <v>33.33333333333333</v>
      </c>
      <c r="G13" s="25">
        <v>2</v>
      </c>
      <c r="H13" s="26">
        <f t="shared" si="6"/>
        <v>8.333333333333332</v>
      </c>
      <c r="I13" s="25">
        <v>0</v>
      </c>
      <c r="J13" s="26">
        <f t="shared" si="9"/>
        <v>0</v>
      </c>
      <c r="K13" s="27">
        <v>24</v>
      </c>
      <c r="L13" s="26">
        <f t="shared" si="7"/>
        <v>100</v>
      </c>
      <c r="M13" s="27"/>
      <c r="N13" s="75"/>
      <c r="O13" s="25"/>
      <c r="P13" s="26">
        <f t="shared" si="0"/>
        <v>0</v>
      </c>
      <c r="Q13" s="25"/>
      <c r="R13" s="26">
        <f t="shared" si="1"/>
        <v>0</v>
      </c>
      <c r="S13" s="25"/>
      <c r="T13" s="26">
        <f t="shared" si="2"/>
        <v>0</v>
      </c>
      <c r="U13" s="24"/>
      <c r="V13" s="28">
        <f t="shared" si="3"/>
        <v>0</v>
      </c>
      <c r="W13" s="57">
        <v>4.28</v>
      </c>
      <c r="X13" s="48"/>
    </row>
    <row r="14" spans="1:24" ht="12.75" customHeight="1">
      <c r="A14" s="51" t="s">
        <v>25</v>
      </c>
      <c r="B14" s="24">
        <v>14</v>
      </c>
      <c r="C14" s="1">
        <v>4</v>
      </c>
      <c r="D14" s="4">
        <f t="shared" si="4"/>
        <v>28.57142857142857</v>
      </c>
      <c r="E14" s="1">
        <v>7</v>
      </c>
      <c r="F14" s="4">
        <f t="shared" si="5"/>
        <v>50</v>
      </c>
      <c r="G14" s="1">
        <v>3</v>
      </c>
      <c r="H14" s="4">
        <f t="shared" si="6"/>
        <v>21.428571428571427</v>
      </c>
      <c r="I14" s="1"/>
      <c r="J14" s="4">
        <f t="shared" si="9"/>
        <v>0</v>
      </c>
      <c r="K14" s="5">
        <v>14</v>
      </c>
      <c r="L14" s="4">
        <f t="shared" si="7"/>
        <v>100</v>
      </c>
      <c r="M14" s="5"/>
      <c r="N14" s="4">
        <f aca="true" t="shared" si="10" ref="N14:N23">IF(B14=0,0,(M14/B14)*100)</f>
        <v>0</v>
      </c>
      <c r="O14" s="1"/>
      <c r="P14" s="4">
        <f t="shared" si="0"/>
        <v>0</v>
      </c>
      <c r="Q14" s="1"/>
      <c r="R14" s="4">
        <f t="shared" si="1"/>
        <v>0</v>
      </c>
      <c r="S14" s="1"/>
      <c r="T14" s="4"/>
      <c r="U14" s="3"/>
      <c r="V14" s="6">
        <f t="shared" si="3"/>
        <v>0</v>
      </c>
      <c r="W14" s="52">
        <v>3.94</v>
      </c>
      <c r="X14" s="46"/>
    </row>
    <row r="15" spans="1:24" ht="12.75" customHeight="1" thickBot="1">
      <c r="A15" s="56" t="s">
        <v>26</v>
      </c>
      <c r="B15" s="3">
        <v>12</v>
      </c>
      <c r="C15" s="1">
        <v>1</v>
      </c>
      <c r="D15" s="4">
        <f t="shared" si="4"/>
        <v>8.333333333333332</v>
      </c>
      <c r="E15" s="1">
        <v>3</v>
      </c>
      <c r="F15" s="4">
        <f t="shared" si="5"/>
        <v>25</v>
      </c>
      <c r="G15" s="1"/>
      <c r="H15" s="4">
        <f t="shared" si="6"/>
        <v>0</v>
      </c>
      <c r="I15" s="1"/>
      <c r="J15" s="4">
        <f t="shared" si="9"/>
        <v>0</v>
      </c>
      <c r="K15" s="5">
        <v>4</v>
      </c>
      <c r="L15" s="4">
        <f t="shared" si="7"/>
        <v>33.33333333333333</v>
      </c>
      <c r="M15" s="5">
        <v>8</v>
      </c>
      <c r="N15" s="4">
        <f t="shared" si="10"/>
        <v>66.66666666666666</v>
      </c>
      <c r="O15" s="1"/>
      <c r="P15" s="4">
        <f t="shared" si="0"/>
        <v>0</v>
      </c>
      <c r="Q15" s="1">
        <v>2</v>
      </c>
      <c r="R15" s="4">
        <f t="shared" si="1"/>
        <v>16.666666666666664</v>
      </c>
      <c r="S15" s="1">
        <v>5</v>
      </c>
      <c r="T15" s="4">
        <f aca="true" t="shared" si="11" ref="T15:T23">IF(B15=0,0,(S15/B15)*100)</f>
        <v>41.66666666666667</v>
      </c>
      <c r="U15" s="3">
        <v>1</v>
      </c>
      <c r="V15" s="6">
        <f t="shared" si="3"/>
        <v>8.333333333333332</v>
      </c>
      <c r="W15" s="52">
        <v>3.31</v>
      </c>
      <c r="X15" s="46"/>
    </row>
    <row r="16" spans="1:24" ht="12" customHeight="1" thickBot="1">
      <c r="A16" s="54" t="s">
        <v>19</v>
      </c>
      <c r="B16" s="14">
        <v>50</v>
      </c>
      <c r="C16" s="29">
        <f>SUM(C13:C15)</f>
        <v>19</v>
      </c>
      <c r="D16" s="30">
        <f aca="true" t="shared" si="12" ref="D16:D23">IF(B16=0,0,(C16/B16)*100)</f>
        <v>38</v>
      </c>
      <c r="E16" s="31">
        <f>SUM(E13:E15)</f>
        <v>18</v>
      </c>
      <c r="F16" s="30">
        <f aca="true" t="shared" si="13" ref="F16:F23">IF(B16=0,0,(E16/B16)*100)</f>
        <v>36</v>
      </c>
      <c r="G16" s="31">
        <f>SUM(G13:G15)</f>
        <v>5</v>
      </c>
      <c r="H16" s="30">
        <f t="shared" si="6"/>
        <v>10</v>
      </c>
      <c r="I16" s="31">
        <f>SUM(I13:I15)</f>
        <v>0</v>
      </c>
      <c r="J16" s="30">
        <f t="shared" si="9"/>
        <v>0</v>
      </c>
      <c r="K16" s="23">
        <f>C16+E16+G16+I16</f>
        <v>42</v>
      </c>
      <c r="L16" s="30">
        <f t="shared" si="7"/>
        <v>84</v>
      </c>
      <c r="M16" s="32">
        <v>8</v>
      </c>
      <c r="N16" s="33">
        <f t="shared" si="10"/>
        <v>16</v>
      </c>
      <c r="O16" s="29">
        <f>SUM(O13:O15)</f>
        <v>0</v>
      </c>
      <c r="P16" s="30">
        <f aca="true" t="shared" si="14" ref="P16:P23">IF(B16=0,0,(O16/B16)*100)</f>
        <v>0</v>
      </c>
      <c r="Q16" s="31">
        <f>SUM(Q13:Q15)</f>
        <v>2</v>
      </c>
      <c r="R16" s="30">
        <f t="shared" si="1"/>
        <v>4</v>
      </c>
      <c r="S16" s="31">
        <f>SUM(S13:S15)</f>
        <v>5</v>
      </c>
      <c r="T16" s="30">
        <f t="shared" si="11"/>
        <v>10</v>
      </c>
      <c r="U16" s="32">
        <f>SUM(U13:U15)</f>
        <v>1</v>
      </c>
      <c r="V16" s="34">
        <f t="shared" si="3"/>
        <v>2</v>
      </c>
      <c r="W16" s="59">
        <f>(W13+W14+W15)/COUNT(W13:W15)</f>
        <v>3.8433333333333337</v>
      </c>
      <c r="X16" s="35"/>
    </row>
    <row r="17" spans="1:24" ht="12.75" customHeight="1">
      <c r="A17" s="56" t="s">
        <v>27</v>
      </c>
      <c r="B17" s="24">
        <v>25</v>
      </c>
      <c r="C17" s="25">
        <v>13</v>
      </c>
      <c r="D17" s="26">
        <f t="shared" si="12"/>
        <v>52</v>
      </c>
      <c r="E17" s="25">
        <v>4</v>
      </c>
      <c r="F17" s="26">
        <f t="shared" si="13"/>
        <v>16</v>
      </c>
      <c r="G17" s="25">
        <v>2</v>
      </c>
      <c r="H17" s="26">
        <f t="shared" si="6"/>
        <v>8</v>
      </c>
      <c r="I17" s="25">
        <v>0</v>
      </c>
      <c r="J17" s="26">
        <f t="shared" si="9"/>
        <v>0</v>
      </c>
      <c r="K17" s="27">
        <v>18</v>
      </c>
      <c r="L17" s="26">
        <f t="shared" si="7"/>
        <v>72</v>
      </c>
      <c r="M17" s="27">
        <v>6</v>
      </c>
      <c r="N17" s="26">
        <f t="shared" si="10"/>
        <v>24</v>
      </c>
      <c r="O17" s="25">
        <v>3</v>
      </c>
      <c r="P17" s="26">
        <f t="shared" si="14"/>
        <v>12</v>
      </c>
      <c r="Q17" s="25">
        <v>1</v>
      </c>
      <c r="R17" s="26">
        <f t="shared" si="1"/>
        <v>4</v>
      </c>
      <c r="S17" s="25">
        <v>2</v>
      </c>
      <c r="T17" s="26">
        <f t="shared" si="11"/>
        <v>8</v>
      </c>
      <c r="U17" s="24"/>
      <c r="V17" s="28">
        <f t="shared" si="3"/>
        <v>0</v>
      </c>
      <c r="W17" s="57">
        <v>4.16</v>
      </c>
      <c r="X17" s="48"/>
    </row>
    <row r="18" spans="1:24" ht="12.75" customHeight="1">
      <c r="A18" s="51" t="s">
        <v>28</v>
      </c>
      <c r="B18" s="3">
        <v>14</v>
      </c>
      <c r="C18" s="1">
        <v>3</v>
      </c>
      <c r="D18" s="4">
        <f t="shared" si="12"/>
        <v>21.428571428571427</v>
      </c>
      <c r="E18" s="1">
        <v>6</v>
      </c>
      <c r="F18" s="4">
        <f t="shared" si="13"/>
        <v>42.857142857142854</v>
      </c>
      <c r="G18" s="1">
        <v>3</v>
      </c>
      <c r="H18" s="4">
        <f t="shared" si="6"/>
        <v>21.428571428571427</v>
      </c>
      <c r="I18" s="1"/>
      <c r="J18" s="4">
        <f t="shared" si="9"/>
        <v>0</v>
      </c>
      <c r="K18" s="5">
        <v>12</v>
      </c>
      <c r="L18" s="4">
        <f t="shared" si="7"/>
        <v>85.71428571428571</v>
      </c>
      <c r="M18" s="5">
        <v>2</v>
      </c>
      <c r="N18" s="4">
        <f t="shared" si="10"/>
        <v>14.285714285714285</v>
      </c>
      <c r="O18" s="1">
        <v>2</v>
      </c>
      <c r="P18" s="4">
        <f t="shared" si="14"/>
        <v>14.285714285714285</v>
      </c>
      <c r="Q18" s="1"/>
      <c r="R18" s="4">
        <f t="shared" si="1"/>
        <v>0</v>
      </c>
      <c r="S18" s="1"/>
      <c r="T18" s="4">
        <f t="shared" si="11"/>
        <v>0</v>
      </c>
      <c r="U18" s="3"/>
      <c r="V18" s="6">
        <f t="shared" si="3"/>
        <v>0</v>
      </c>
      <c r="W18" s="52">
        <v>3.88</v>
      </c>
      <c r="X18" s="46"/>
    </row>
    <row r="19" spans="1:24" ht="12.75" customHeight="1">
      <c r="A19" s="58" t="s">
        <v>29</v>
      </c>
      <c r="B19" s="3">
        <v>15</v>
      </c>
      <c r="C19" s="36">
        <v>4</v>
      </c>
      <c r="D19" s="4">
        <f t="shared" si="12"/>
        <v>26.666666666666668</v>
      </c>
      <c r="E19" s="36">
        <v>2</v>
      </c>
      <c r="F19" s="4">
        <f t="shared" si="13"/>
        <v>13.333333333333334</v>
      </c>
      <c r="G19" s="36">
        <v>3</v>
      </c>
      <c r="H19" s="4">
        <f t="shared" si="6"/>
        <v>20</v>
      </c>
      <c r="I19" s="36"/>
      <c r="J19" s="4">
        <f t="shared" si="9"/>
        <v>0</v>
      </c>
      <c r="K19" s="5">
        <v>9</v>
      </c>
      <c r="L19" s="4">
        <f t="shared" si="7"/>
        <v>60</v>
      </c>
      <c r="M19" s="5">
        <v>6</v>
      </c>
      <c r="N19" s="4">
        <f t="shared" si="10"/>
        <v>40</v>
      </c>
      <c r="O19" s="36">
        <v>2</v>
      </c>
      <c r="P19" s="4">
        <f t="shared" si="14"/>
        <v>13.333333333333334</v>
      </c>
      <c r="Q19" s="36"/>
      <c r="R19" s="4">
        <f t="shared" si="1"/>
        <v>0</v>
      </c>
      <c r="S19" s="36">
        <v>2</v>
      </c>
      <c r="T19" s="4">
        <f t="shared" si="11"/>
        <v>13.333333333333334</v>
      </c>
      <c r="U19" s="7">
        <v>2</v>
      </c>
      <c r="V19" s="6">
        <f t="shared" si="3"/>
        <v>13.333333333333334</v>
      </c>
      <c r="W19" s="60">
        <v>3.52</v>
      </c>
      <c r="X19" s="49"/>
    </row>
    <row r="20" spans="1:24" ht="13.5" customHeight="1" thickBot="1">
      <c r="A20" s="58" t="s">
        <v>30</v>
      </c>
      <c r="B20" s="7">
        <v>10</v>
      </c>
      <c r="C20" s="36">
        <v>2</v>
      </c>
      <c r="D20" s="11">
        <f t="shared" si="12"/>
        <v>20</v>
      </c>
      <c r="E20" s="36">
        <v>5</v>
      </c>
      <c r="F20" s="11">
        <f t="shared" si="13"/>
        <v>50</v>
      </c>
      <c r="G20" s="36">
        <v>2</v>
      </c>
      <c r="H20" s="11">
        <f t="shared" si="6"/>
        <v>20</v>
      </c>
      <c r="I20" s="36"/>
      <c r="J20" s="11">
        <f t="shared" si="9"/>
        <v>0</v>
      </c>
      <c r="K20" s="37">
        <v>9</v>
      </c>
      <c r="L20" s="11">
        <f t="shared" si="7"/>
        <v>90</v>
      </c>
      <c r="M20" s="37">
        <v>1</v>
      </c>
      <c r="N20" s="11">
        <f t="shared" si="10"/>
        <v>10</v>
      </c>
      <c r="O20" s="36">
        <v>1</v>
      </c>
      <c r="P20" s="11">
        <f t="shared" si="14"/>
        <v>10</v>
      </c>
      <c r="Q20" s="36"/>
      <c r="R20" s="11">
        <f t="shared" si="1"/>
        <v>0</v>
      </c>
      <c r="S20" s="36"/>
      <c r="T20" s="11">
        <f t="shared" si="11"/>
        <v>0</v>
      </c>
      <c r="U20" s="7"/>
      <c r="V20" s="13">
        <f t="shared" si="3"/>
        <v>0</v>
      </c>
      <c r="W20" s="60">
        <v>3.85</v>
      </c>
      <c r="X20" s="49"/>
    </row>
    <row r="21" spans="1:24" ht="12" customHeight="1" thickBot="1">
      <c r="A21" s="54" t="s">
        <v>19</v>
      </c>
      <c r="B21" s="14">
        <v>64</v>
      </c>
      <c r="C21" s="29">
        <f>SUM(C17:C20)</f>
        <v>22</v>
      </c>
      <c r="D21" s="30">
        <f t="shared" si="12"/>
        <v>34.375</v>
      </c>
      <c r="E21" s="31">
        <f>SUM(E17:E20)</f>
        <v>17</v>
      </c>
      <c r="F21" s="30">
        <f t="shared" si="13"/>
        <v>26.5625</v>
      </c>
      <c r="G21" s="31">
        <f>SUM(G17:G20)</f>
        <v>10</v>
      </c>
      <c r="H21" s="30">
        <f t="shared" si="6"/>
        <v>15.625</v>
      </c>
      <c r="I21" s="31">
        <f>SUM(I17:I20)</f>
        <v>0</v>
      </c>
      <c r="J21" s="30">
        <f t="shared" si="9"/>
        <v>0</v>
      </c>
      <c r="K21" s="23">
        <v>48</v>
      </c>
      <c r="L21" s="30">
        <f t="shared" si="7"/>
        <v>75</v>
      </c>
      <c r="M21" s="32">
        <v>15</v>
      </c>
      <c r="N21" s="33">
        <f t="shared" si="10"/>
        <v>23.4375</v>
      </c>
      <c r="O21" s="29">
        <f>SUM(O17:O20)</f>
        <v>8</v>
      </c>
      <c r="P21" s="30">
        <f t="shared" si="14"/>
        <v>12.5</v>
      </c>
      <c r="Q21" s="31">
        <f>SUM(Q17:Q20)</f>
        <v>1</v>
      </c>
      <c r="R21" s="30">
        <f t="shared" si="1"/>
        <v>1.5625</v>
      </c>
      <c r="S21" s="31">
        <f>SUM(S17:S20)</f>
        <v>4</v>
      </c>
      <c r="T21" s="30">
        <f t="shared" si="11"/>
        <v>6.25</v>
      </c>
      <c r="U21" s="32">
        <f>SUM(U17:U20)</f>
        <v>2</v>
      </c>
      <c r="V21" s="21">
        <f t="shared" si="3"/>
        <v>3.125</v>
      </c>
      <c r="W21" s="59">
        <f>(W17+W18+W19+W20)/COUNT(W17:W20)</f>
        <v>3.8524999999999996</v>
      </c>
      <c r="X21" s="35"/>
    </row>
    <row r="22" spans="1:24" ht="15.75" customHeight="1" thickBot="1">
      <c r="A22" s="61"/>
      <c r="B22" s="38"/>
      <c r="C22" s="39"/>
      <c r="D22" s="40">
        <f t="shared" si="12"/>
        <v>0</v>
      </c>
      <c r="E22" s="39"/>
      <c r="F22" s="40">
        <f t="shared" si="13"/>
        <v>0</v>
      </c>
      <c r="G22" s="39"/>
      <c r="H22" s="40">
        <f t="shared" si="6"/>
        <v>0</v>
      </c>
      <c r="I22" s="39"/>
      <c r="J22" s="40">
        <f t="shared" si="9"/>
        <v>0</v>
      </c>
      <c r="K22" s="38">
        <f>C22+E22+G22+I22</f>
        <v>0</v>
      </c>
      <c r="L22" s="40">
        <f t="shared" si="7"/>
        <v>0</v>
      </c>
      <c r="M22" s="18"/>
      <c r="N22" s="41">
        <f t="shared" si="10"/>
        <v>0</v>
      </c>
      <c r="O22" s="42"/>
      <c r="P22" s="40">
        <f t="shared" si="14"/>
        <v>0</v>
      </c>
      <c r="Q22" s="39"/>
      <c r="R22" s="40">
        <f t="shared" si="1"/>
        <v>0</v>
      </c>
      <c r="S22" s="39"/>
      <c r="T22" s="40">
        <f t="shared" si="11"/>
        <v>0</v>
      </c>
      <c r="U22" s="38"/>
      <c r="V22" s="43"/>
      <c r="W22" s="62"/>
      <c r="X22" s="42"/>
    </row>
    <row r="23" spans="1:24" ht="66.75" customHeight="1" thickBot="1">
      <c r="A23" s="63" t="s">
        <v>31</v>
      </c>
      <c r="B23" s="64">
        <v>242</v>
      </c>
      <c r="C23" s="64">
        <f>SUM(C21,C16,C12,C7)</f>
        <v>96</v>
      </c>
      <c r="D23" s="65">
        <f t="shared" si="12"/>
        <v>39.66942148760331</v>
      </c>
      <c r="E23" s="64">
        <f>SUM(E21,E16,E12,E7)</f>
        <v>78</v>
      </c>
      <c r="F23" s="65">
        <f t="shared" si="13"/>
        <v>32.231404958677686</v>
      </c>
      <c r="G23" s="64">
        <f>SUM(G21,G16,G12,G7)</f>
        <v>33</v>
      </c>
      <c r="H23" s="65">
        <f t="shared" si="6"/>
        <v>13.636363636363635</v>
      </c>
      <c r="I23" s="64">
        <f>SUM(I21,I16,I12,I7)</f>
        <v>0</v>
      </c>
      <c r="J23" s="65">
        <f t="shared" si="9"/>
        <v>0</v>
      </c>
      <c r="K23" s="64">
        <f>C23+E23+G23+I23</f>
        <v>207</v>
      </c>
      <c r="L23" s="65">
        <f t="shared" si="7"/>
        <v>85.53719008264463</v>
      </c>
      <c r="M23" s="66">
        <v>35</v>
      </c>
      <c r="N23" s="67">
        <f t="shared" si="10"/>
        <v>14.46280991735537</v>
      </c>
      <c r="O23" s="68">
        <f>SUM(O21,O16,O12,O7)</f>
        <v>14</v>
      </c>
      <c r="P23" s="65">
        <f t="shared" si="14"/>
        <v>5.785123966942149</v>
      </c>
      <c r="Q23" s="64">
        <f>SUM(Q7,Q12,Q16,Q21)</f>
        <v>6</v>
      </c>
      <c r="R23" s="65">
        <f t="shared" si="1"/>
        <v>2.479338842975207</v>
      </c>
      <c r="S23" s="64">
        <f>SUM(S21,S16,S12,S7)</f>
        <v>10</v>
      </c>
      <c r="T23" s="65">
        <f t="shared" si="11"/>
        <v>4.132231404958678</v>
      </c>
      <c r="U23" s="64">
        <f>SUM(U7,U12,U16,U21)</f>
        <v>5</v>
      </c>
      <c r="V23" s="65" t="s">
        <v>32</v>
      </c>
      <c r="W23" s="69">
        <f>SUM((W7+W12+W16+W21)/4)</f>
        <v>3.9402083333333335</v>
      </c>
      <c r="X23" s="50"/>
    </row>
    <row r="24" spans="1: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</sheetData>
  <sheetProtection/>
  <mergeCells count="1">
    <mergeCell ref="A1:W1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Comp19</cp:lastModifiedBy>
  <dcterms:created xsi:type="dcterms:W3CDTF">2019-03-25T17:33:56Z</dcterms:created>
  <dcterms:modified xsi:type="dcterms:W3CDTF">2019-03-25T17:40:56Z</dcterms:modified>
  <cp:category/>
  <cp:version/>
  <cp:contentType/>
  <cp:contentStatus/>
</cp:coreProperties>
</file>